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g-9\Desktop\"/>
    </mc:Choice>
  </mc:AlternateContent>
  <xr:revisionPtr revIDLastSave="0" documentId="8_{C983EF95-E36C-44CF-B9DE-83E73995CE1C}" xr6:coauthVersionLast="47" xr6:coauthVersionMax="47" xr10:uidLastSave="{00000000-0000-0000-0000-000000000000}"/>
  <bookViews>
    <workbookView xWindow="-90" yWindow="-90" windowWidth="19380" windowHeight="10980" activeTab="1" xr2:uid="{163333F3-BF5E-4FF8-AFE6-B8537690C1AE}"/>
  </bookViews>
  <sheets>
    <sheet name="Monthly Income" sheetId="1" r:id="rId1"/>
    <sheet name="eBay Profit Los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2" l="1"/>
  <c r="P17" i="2"/>
  <c r="O17" i="2"/>
  <c r="J17" i="2"/>
  <c r="I17" i="2"/>
  <c r="H17" i="2"/>
  <c r="G17" i="2"/>
  <c r="Q16" i="2"/>
  <c r="P15" i="2"/>
  <c r="O15" i="2"/>
  <c r="N15" i="2"/>
  <c r="M15" i="2"/>
  <c r="L15" i="2"/>
  <c r="K15" i="2"/>
  <c r="J15" i="2"/>
  <c r="I15" i="2"/>
  <c r="H15" i="2"/>
  <c r="G15" i="2"/>
  <c r="F15" i="2"/>
  <c r="E15" i="2"/>
  <c r="Q15" i="2" s="1"/>
  <c r="Q14" i="2"/>
  <c r="Q13" i="2"/>
  <c r="P12" i="2"/>
  <c r="O12" i="2"/>
  <c r="N12" i="2"/>
  <c r="M12" i="2"/>
  <c r="L12" i="2"/>
  <c r="K12" i="2"/>
  <c r="J12" i="2"/>
  <c r="I12" i="2"/>
  <c r="H12" i="2"/>
  <c r="G12" i="2"/>
  <c r="F12" i="2"/>
  <c r="E12" i="2"/>
  <c r="Q12" i="2" s="1"/>
  <c r="Q11" i="2"/>
  <c r="Q10" i="2"/>
  <c r="P9" i="2"/>
  <c r="P18" i="2" s="1"/>
  <c r="O9" i="2"/>
  <c r="O18" i="2" s="1"/>
  <c r="N9" i="2"/>
  <c r="N17" i="2" s="1"/>
  <c r="M9" i="2"/>
  <c r="M17" i="2" s="1"/>
  <c r="L9" i="2"/>
  <c r="L17" i="2" s="1"/>
  <c r="K9" i="2"/>
  <c r="K17" i="2" s="1"/>
  <c r="J9" i="2"/>
  <c r="I9" i="2"/>
  <c r="I18" i="2" s="1"/>
  <c r="H9" i="2"/>
  <c r="H18" i="2" s="1"/>
  <c r="G9" i="2"/>
  <c r="G18" i="2" s="1"/>
  <c r="F9" i="2"/>
  <c r="F17" i="2" s="1"/>
  <c r="E9" i="2"/>
  <c r="E17" i="2" s="1"/>
  <c r="Q8" i="2"/>
  <c r="Q7" i="2"/>
  <c r="Q6" i="2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H7" i="1"/>
  <c r="F7" i="1"/>
  <c r="E18" i="2" l="1"/>
  <c r="F18" i="2"/>
  <c r="K18" i="2"/>
  <c r="L18" i="2"/>
  <c r="M18" i="2"/>
  <c r="N18" i="2"/>
  <c r="Q9" i="2"/>
  <c r="H19" i="1"/>
  <c r="Q18" i="2" l="1"/>
  <c r="Q17" i="2"/>
</calcChain>
</file>

<file path=xl/sharedStrings.xml><?xml version="1.0" encoding="utf-8"?>
<sst xmlns="http://schemas.openxmlformats.org/spreadsheetml/2006/main" count="47" uniqueCount="34">
  <si>
    <t>Monthly Income After Tax (2021)</t>
  </si>
  <si>
    <t>Column1</t>
  </si>
  <si>
    <t xml:space="preserve">Income  </t>
  </si>
  <si>
    <t>Tax (20%)</t>
  </si>
  <si>
    <t>Bills</t>
  </si>
  <si>
    <t>Monthly Income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</si>
  <si>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</si>
  <si>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</si>
  <si>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</si>
  <si>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</si>
  <si>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</si>
  <si>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</si>
  <si>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</si>
  <si>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</si>
  <si>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</si>
  <si>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</si>
  <si>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</si>
  <si>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</si>
  <si>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Net Total:</t>
  </si>
  <si>
    <t>eBay profit loss</t>
  </si>
  <si>
    <t>Y-T-D TOTAL</t>
  </si>
  <si>
    <t>Sold Price</t>
  </si>
  <si>
    <t>Shipping Price (Excluded)</t>
  </si>
  <si>
    <t>Insurance Charge</t>
  </si>
  <si>
    <t>Sales</t>
  </si>
  <si>
    <t>Item cost</t>
  </si>
  <si>
    <t>Shipping cost</t>
  </si>
  <si>
    <t>Expenses</t>
  </si>
  <si>
    <t>Insertion fees</t>
  </si>
  <si>
    <t>eBay Fees</t>
  </si>
  <si>
    <t>Fees</t>
  </si>
  <si>
    <t>Insurance Claims</t>
  </si>
  <si>
    <t>TOTAL Profit</t>
  </si>
  <si>
    <t>Profit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</si>
</sst>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3F3F76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2" borderId="3" xfId="1" applyFont="1" applyBorder="1" applyAlignment="1">
      <alignment horizontal="center" vertical="center"/>
    </xf>
    <xf numFmtId="0" fontId="4" fillId="2" borderId="4" xfId="1" applyFont="1" applyBorder="1" applyAlignment="1">
      <alignment horizontal="center" vertical="center"/>
    </xf>
    <xf numFmtId="0" fontId="4" fillId="2" borderId="5" xfId="1" applyFont="1" applyBorder="1" applyAlignment="1">
      <alignment horizontal="center" vertical="center"/>
    </xf>
    <xf numFmtId="0" fontId="5" fillId="3" borderId="2" xfId="2" applyFont="1" applyAlignment="1">
      <alignment horizontal="center" vertical="center"/>
    </xf>
  </cellXfs>
  <cellStyles count="3">
    <cellStyle name="Input" xfId="1" builtinId="20"/>
    <cellStyle name="Normal" xfId="0" builtinId="0"/>
    <cellStyle name="Note" xfId="2" builtinId="1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&quot;$&quot;#,##0.00"/>
      <alignment horizontal="center" vertical="center" textRotation="0" wrapText="0" indent="0" justifyLastLine="0" shrinkToFit="0" readingOrder="0"/>
    </dxf>
    <dxf>
      <numFmt numFmtId="164" formatCode="&quot;$&quot;#,##0.00"/>
      <alignment horizontal="center" vertical="center" textRotation="0" wrapText="0" indent="0" justifyLastLine="0" shrinkToFit="0" readingOrder="0"/>
    </dxf>
    <dxf>
      <numFmt numFmtId="164" formatCode="&quot;$&quot;#,##0.00"/>
      <alignment horizontal="center" vertical="center" textRotation="0" wrapText="0" indent="0" justifyLastLine="0" shrinkToFit="0" readingOrder="0"/>
    </dxf>
    <dxf>
      <numFmt numFmtId="164" formatCode="&quot;$&quot;#,##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Income'!$E$6</c:f>
              <c:strCache>
                <c:ptCount val="1"/>
                <c:pt idx="0">
                  <c:v>Income 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'Monthly Income'!$D$7:$D$18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Income'!$E$7:$E$18</c:f>
              <c:numCache>
                <c:formatCode>"$"#,##0.00</c:formatCode>
                <c:ptCount val="12"/>
                <c:pt idx="0">
                  <c:v>2504</c:v>
                </c:pt>
                <c:pt idx="1">
                  <c:v>2494</c:v>
                </c:pt>
                <c:pt idx="2">
                  <c:v>2142</c:v>
                </c:pt>
                <c:pt idx="3">
                  <c:v>2001</c:v>
                </c:pt>
                <c:pt idx="4">
                  <c:v>2362</c:v>
                </c:pt>
                <c:pt idx="5">
                  <c:v>2297</c:v>
                </c:pt>
                <c:pt idx="6">
                  <c:v>2787</c:v>
                </c:pt>
                <c:pt idx="7">
                  <c:v>2462</c:v>
                </c:pt>
                <c:pt idx="8">
                  <c:v>1964</c:v>
                </c:pt>
                <c:pt idx="9">
                  <c:v>2878</c:v>
                </c:pt>
                <c:pt idx="10">
                  <c:v>2541</c:v>
                </c:pt>
                <c:pt idx="11">
                  <c:v>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5-4E12-9E93-0BFBC3B21244}"/>
            </c:ext>
          </c:extLst>
        </c:ser>
        <c:ser>
          <c:idx val="1"/>
          <c:order val="1"/>
          <c:tx>
            <c:strRef>
              <c:f>'Monthly Income'!$F$6</c:f>
              <c:strCache>
                <c:ptCount val="1"/>
                <c:pt idx="0">
                  <c:v>Tax (20%)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'Monthly Income'!$D$7:$D$18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Income'!$F$7:$F$18</c:f>
              <c:numCache>
                <c:formatCode>"$"#,##0.00</c:formatCode>
                <c:ptCount val="12"/>
                <c:pt idx="0">
                  <c:v>500.8</c:v>
                </c:pt>
                <c:pt idx="1">
                  <c:v>498.8</c:v>
                </c:pt>
                <c:pt idx="2">
                  <c:v>428.40000000000003</c:v>
                </c:pt>
                <c:pt idx="3">
                  <c:v>400.20000000000005</c:v>
                </c:pt>
                <c:pt idx="4">
                  <c:v>472.40000000000003</c:v>
                </c:pt>
                <c:pt idx="5">
                  <c:v>459.40000000000003</c:v>
                </c:pt>
                <c:pt idx="6">
                  <c:v>557.4</c:v>
                </c:pt>
                <c:pt idx="7">
                  <c:v>492.40000000000003</c:v>
                </c:pt>
                <c:pt idx="8">
                  <c:v>392.8</c:v>
                </c:pt>
                <c:pt idx="9">
                  <c:v>575.6</c:v>
                </c:pt>
                <c:pt idx="10">
                  <c:v>508.20000000000005</c:v>
                </c:pt>
                <c:pt idx="11">
                  <c:v>528.6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5-4E12-9E93-0BFBC3B21244}"/>
            </c:ext>
          </c:extLst>
        </c:ser>
        <c:ser>
          <c:idx val="2"/>
          <c:order val="2"/>
          <c:tx>
            <c:strRef>
              <c:f>'Monthly Income'!$G$6</c:f>
              <c:strCache>
                <c:ptCount val="1"/>
                <c:pt idx="0">
                  <c:v>Bills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'Monthly Income'!$D$7:$D$18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Income'!$G$7:$G$18</c:f>
              <c:numCache>
                <c:formatCode>"$"#,##0.00</c:formatCode>
                <c:ptCount val="12"/>
                <c:pt idx="0">
                  <c:v>559</c:v>
                </c:pt>
                <c:pt idx="1">
                  <c:v>621</c:v>
                </c:pt>
                <c:pt idx="2">
                  <c:v>824</c:v>
                </c:pt>
                <c:pt idx="3">
                  <c:v>528</c:v>
                </c:pt>
                <c:pt idx="4">
                  <c:v>612</c:v>
                </c:pt>
                <c:pt idx="5">
                  <c:v>594</c:v>
                </c:pt>
                <c:pt idx="6">
                  <c:v>481</c:v>
                </c:pt>
                <c:pt idx="7">
                  <c:v>821</c:v>
                </c:pt>
                <c:pt idx="8">
                  <c:v>582</c:v>
                </c:pt>
                <c:pt idx="9">
                  <c:v>628</c:v>
                </c:pt>
                <c:pt idx="10">
                  <c:v>504</c:v>
                </c:pt>
                <c:pt idx="11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5-4E12-9E93-0BFBC3B21244}"/>
            </c:ext>
          </c:extLst>
        </c:ser>
        <c:ser>
          <c:idx val="3"/>
          <c:order val="3"/>
          <c:tx>
            <c:strRef>
              <c:f>'Monthly Income'!$H$6</c:f>
              <c:strCache>
                <c:ptCount val="1"/>
                <c:pt idx="0">
                  <c:v>Monthly Income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'Monthly Income'!$D$7:$D$18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Income'!$H$7:$H$18</c:f>
              <c:numCache>
                <c:formatCode>"$"#,##0.00</c:formatCode>
                <c:ptCount val="12"/>
                <c:pt idx="0">
                  <c:v>1444.2</c:v>
                </c:pt>
                <c:pt idx="1">
                  <c:v>1374.2</c:v>
                </c:pt>
                <c:pt idx="2">
                  <c:v>889.59999999999991</c:v>
                </c:pt>
                <c:pt idx="3">
                  <c:v>1072.8</c:v>
                </c:pt>
                <c:pt idx="4">
                  <c:v>1277.5999999999999</c:v>
                </c:pt>
                <c:pt idx="5">
                  <c:v>1243.5999999999999</c:v>
                </c:pt>
                <c:pt idx="6">
                  <c:v>1748.6</c:v>
                </c:pt>
                <c:pt idx="7">
                  <c:v>1148.5999999999999</c:v>
                </c:pt>
                <c:pt idx="8">
                  <c:v>989.2</c:v>
                </c:pt>
                <c:pt idx="9">
                  <c:v>1674.4</c:v>
                </c:pt>
                <c:pt idx="10">
                  <c:v>1528.8</c:v>
                </c:pt>
                <c:pt idx="11">
                  <c:v>1482.4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75-4E12-9E93-0BFBC3B2124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23324256"/>
        <c:axId val="1423326336"/>
      </c:barChart>
      <c:catAx>
        <c:axId val="142332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326336"/>
        <c:crosses val="autoZero"/>
        <c:auto val="1"/>
        <c:lblAlgn val="ctr"/>
        <c:lblOffset val="100"/>
        <c:noMultiLvlLbl val="0"/>
      </c:catAx>
      <c:valAx>
        <c:axId val="14233263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crossAx val="142332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>
      <a:outerShdw blurRad="165100" dist="50800" dir="3780000" algn="ctr" rotWithShape="0">
        <a:schemeClr val="tx1">
          <a:alpha val="58000"/>
        </a:schemeClr>
      </a:outerShdw>
    </a:effectLst>
    <a:scene3d>
      <a:camera prst="orthographicFront"/>
      <a:lightRig rig="threePt" dir="t"/>
    </a:scene3d>
    <a:sp3d>
      <a:bevelT w="25400" h="254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398463</xdr:colOff>
      <xdr:row>5</xdr:row>
      <xdr:rowOff>12700</xdr:rowOff>
    </xdr:from>
    <xdr:to>
      <xdr:col>15</xdr:col>
      <xdr:colOff>336550</xdr:colOff>
      <xdr:row>18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235610-64A3-4973-A54D-AFB54D0BA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853A96F-A61F-4520-B26B-2B122486E4B6}" name="Table11" displayName="Table11" ref="D6:H19" totalsRowShown="0" headerRowDxfId="22" dataDxfId="21">
  <autoFilter ref="D6:H19" xr:uid="{0853A96F-A61F-4520-B26B-2B122486E4B6}"/>
  <tableColumns count="5">
    <tableColumn id="1" xr3:uid="{A50240F8-41AD-4C20-815B-862CFC5436D3}" name="Column1" dataDxfId="20"/>
    <tableColumn id="2" xr3:uid="{9F75A917-23DF-413C-8C26-F5E837A9D986}" name="Income  " dataDxfId="19"/>
    <tableColumn id="3" xr3:uid="{12656FC3-BE42-4AA0-80BC-B456E4C8BCFB}" name="Tax (20%)" dataDxfId="18"/>
    <tableColumn id="4" xr3:uid="{1FCF723E-50DD-4FAA-A4C7-5797CBE1925E}" name="Bills" dataDxfId="17"/>
    <tableColumn id="5" xr3:uid="{18FA0890-F50F-4CED-861B-C874D3F020A4}" name="Monthly Income" dataDxfId="16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B10A3DF-FE6B-4376-B992-FAE0E4F183D9}" name="Table2" displayName="Table2" ref="D5:Q18" totalsRowShown="0" headerRowDxfId="15" dataDxfId="14">
  <autoFilter ref="D5:Q18" xr:uid="{8B10A3DF-FE6B-4376-B992-FAE0E4F183D9}"/>
  <tableColumns count="14">
    <tableColumn id="1" xr3:uid="{789EEC63-F874-4CB6-AFA7-5D9B8DDA5CDC}" name="Column1" dataDxfId="13"/>
    <tableColumn id="2" xr3:uid="{1A8964BD-ADA0-4231-B509-F3144EB0B99B}" name="January" dataDxfId="12"/>
    <tableColumn id="3" xr3:uid="{550527A0-48A4-4978-B5B8-2D647BE94B4F}" name="February" dataDxfId="11"/>
    <tableColumn id="4" xr3:uid="{5129B840-A573-4AB9-924E-3AA4F7197FFF}" name="March" dataDxfId="10"/>
    <tableColumn id="5" xr3:uid="{F8BABDD7-29E2-4F68-9AA4-A1846A318621}" name="April" dataDxfId="9"/>
    <tableColumn id="6" xr3:uid="{7B093DF5-CD58-4F96-9CD3-8E90A7518423}" name="May" dataDxfId="8"/>
    <tableColumn id="7" xr3:uid="{12B6D6A7-32F2-436F-AA71-6E4BA5C25E16}" name="June" dataDxfId="7"/>
    <tableColumn id="8" xr3:uid="{EE5491D5-EA77-4AF9-8919-21AB8A441385}" name="July" dataDxfId="6"/>
    <tableColumn id="9" xr3:uid="{9D5E4E83-A753-4269-9ABD-580945223757}" name="August" dataDxfId="5"/>
    <tableColumn id="10" xr3:uid="{BBF1B477-F2CB-40BF-A9D4-183AB93E2DE3}" name="September" dataDxfId="4"/>
    <tableColumn id="11" xr3:uid="{3F78E2F2-7883-4EE0-9B88-14A933E800DE}" name="October" dataDxfId="3"/>
    <tableColumn id="12" xr3:uid="{6E70BCED-8F8D-436C-9FD3-A4B088A1F083}" name="November" dataDxfId="2"/>
    <tableColumn id="13" xr3:uid="{3982C5D6-16FB-4305-A967-ABEA0CDC7970}" name="December" dataDxfId="1"/>
    <tableColumn id="14" xr3:uid="{02E1945A-2E99-418B-9AD1-7686AEC358E7}" name="Y-T-D TOTAL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81136-6530-41E9-BC12-00AD199D8636}">
  <sheetPr>
    <tabColor theme="7" tint="0.39997558519241921"/>
  </sheetPr>
  <dimension ref="D3:N19"/>
  <sheetViews>
    <sheetView workbookViewId="0">
      <selection activeCell="B11" sqref="B11"/>
    </sheetView>
  </sheetViews>
  <sheetFormatPr defaultRowHeight="14.75" x14ac:dyDescent="0.75"/>
  <cols>
    <col min="4" max="4" width="12.6796875" bestFit="1" customWidth="1"/>
    <col min="5" max="6" width="9.31640625" customWidth="1"/>
    <col min="7" max="7" width="9.36328125" customWidth="1"/>
    <col min="8" max="8" width="16.453125" customWidth="1"/>
  </cols>
  <sheetData>
    <row r="3" spans="4:14" ht="21" x14ac:dyDescent="0.75">
      <c r="D3" s="1"/>
      <c r="E3" s="7" t="s">
        <v>0</v>
      </c>
      <c r="F3" s="8"/>
      <c r="G3" s="8"/>
      <c r="H3" s="8"/>
      <c r="I3" s="8"/>
      <c r="J3" s="8"/>
      <c r="K3" s="8"/>
      <c r="L3" s="8"/>
      <c r="M3" s="8"/>
      <c r="N3" s="9"/>
    </row>
    <row r="4" spans="4:14" x14ac:dyDescent="0.75"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4:14" x14ac:dyDescent="0.75">
      <c r="D5" s="2"/>
      <c r="E5" s="2"/>
      <c r="F5" s="2"/>
      <c r="G5" s="2"/>
      <c r="H5" s="3"/>
      <c r="I5" s="2"/>
      <c r="J5" s="2"/>
      <c r="K5" s="2"/>
      <c r="L5" s="2"/>
      <c r="M5" s="2"/>
      <c r="N5" s="1"/>
    </row>
    <row r="6" spans="4:14" x14ac:dyDescent="0.75">
      <c r="D6" s="2" t="s">
        <v>1</v>
      </c>
      <c r="E6" s="2" t="s">
        <v>2</v>
      </c>
      <c r="F6" s="2" t="s">
        <v>3</v>
      </c>
      <c r="G6" s="2" t="s">
        <v>4</v>
      </c>
      <c r="H6" s="2" t="s">
        <v>5</v>
      </c>
      <c r="I6" s="2"/>
      <c r="J6" s="2"/>
      <c r="K6" s="2"/>
      <c r="L6" s="2"/>
      <c r="M6" s="2"/>
      <c r="N6" s="1"/>
    </row>
    <row r="7" spans="4:14" x14ac:dyDescent="0.75">
      <c r="D7" s="4" t="s">
        <v>6</v>
      </c>
      <c r="E7" s="5">
        <v>2504</v>
      </c>
      <c r="F7" s="5">
        <f>E7*0.2</f>
        <v>500.8</v>
      </c>
      <c r="G7" s="5">
        <v>559</v>
      </c>
      <c r="H7" s="5">
        <f>(E7-F7)-G7</f>
        <v>1444.2</v>
      </c>
      <c r="I7" s="2"/>
      <c r="J7" s="2"/>
      <c r="K7" s="2"/>
      <c r="L7" s="2"/>
      <c r="M7" s="2"/>
      <c r="N7" s="1"/>
    </row>
    <row r="8" spans="4:14" x14ac:dyDescent="0.75">
      <c r="D8" s="4" t="s">
        <v>7</v>
      </c>
      <c r="E8" s="5">
        <v>2494</v>
      </c>
      <c r="F8" s="5">
        <f t="shared" ref="F8:F18" si="0">E8*0.2</f>
        <v>498.8</v>
      </c>
      <c r="G8" s="5">
        <v>621</v>
      </c>
      <c r="H8" s="5">
        <f t="shared" ref="H8:H18" si="1">(E8-F8)-G8</f>
        <v>1374.2</v>
      </c>
      <c r="I8" s="2"/>
      <c r="J8" s="2"/>
      <c r="K8" s="2"/>
      <c r="L8" s="2"/>
      <c r="M8" s="2"/>
      <c r="N8" s="1"/>
    </row>
    <row r="9" spans="4:14" x14ac:dyDescent="0.75">
      <c r="D9" s="4" t="s">
        <v>8</v>
      </c>
      <c r="E9" s="5">
        <v>2142</v>
      </c>
      <c r="F9" s="5">
        <f t="shared" si="0"/>
        <v>428.40000000000003</v>
      </c>
      <c r="G9" s="5">
        <v>824</v>
      </c>
      <c r="H9" s="5">
        <f t="shared" si="1"/>
        <v>889.59999999999991</v>
      </c>
      <c r="I9" s="2"/>
      <c r="J9" s="2"/>
      <c r="K9" s="2"/>
      <c r="L9" s="2"/>
      <c r="M9" s="2"/>
      <c r="N9" s="1"/>
    </row>
    <row r="10" spans="4:14" x14ac:dyDescent="0.75">
      <c r="D10" s="4" t="s">
        <v>9</v>
      </c>
      <c r="E10" s="5">
        <v>2001</v>
      </c>
      <c r="F10" s="5">
        <f t="shared" si="0"/>
        <v>400.20000000000005</v>
      </c>
      <c r="G10" s="5">
        <v>528</v>
      </c>
      <c r="H10" s="5">
        <f t="shared" si="1"/>
        <v>1072.8</v>
      </c>
      <c r="I10" s="2"/>
      <c r="J10" s="2"/>
      <c r="K10" s="2"/>
      <c r="L10" s="2"/>
      <c r="M10" s="2"/>
      <c r="N10" s="1"/>
    </row>
    <row r="11" spans="4:14" x14ac:dyDescent="0.75">
      <c r="D11" s="4" t="s">
        <v>10</v>
      </c>
      <c r="E11" s="5">
        <v>2362</v>
      </c>
      <c r="F11" s="5">
        <f t="shared" si="0"/>
        <v>472.40000000000003</v>
      </c>
      <c r="G11" s="5">
        <v>612</v>
      </c>
      <c r="H11" s="5">
        <f t="shared" si="1"/>
        <v>1277.5999999999999</v>
      </c>
      <c r="I11" s="2"/>
      <c r="J11" s="2"/>
      <c r="K11" s="2"/>
      <c r="L11" s="2"/>
      <c r="M11" s="2"/>
      <c r="N11" s="1"/>
    </row>
    <row r="12" spans="4:14" x14ac:dyDescent="0.75">
      <c r="D12" s="4" t="s">
        <v>11</v>
      </c>
      <c r="E12" s="5">
        <v>2297</v>
      </c>
      <c r="F12" s="5">
        <f t="shared" si="0"/>
        <v>459.40000000000003</v>
      </c>
      <c r="G12" s="5">
        <v>594</v>
      </c>
      <c r="H12" s="5">
        <f t="shared" si="1"/>
        <v>1243.5999999999999</v>
      </c>
      <c r="I12" s="2"/>
      <c r="J12" s="2"/>
      <c r="K12" s="2"/>
      <c r="L12" s="2"/>
      <c r="M12" s="2"/>
      <c r="N12" s="1"/>
    </row>
    <row r="13" spans="4:14" x14ac:dyDescent="0.75">
      <c r="D13" s="4" t="s">
        <v>12</v>
      </c>
      <c r="E13" s="5">
        <v>2787</v>
      </c>
      <c r="F13" s="5">
        <f t="shared" si="0"/>
        <v>557.4</v>
      </c>
      <c r="G13" s="5">
        <v>481</v>
      </c>
      <c r="H13" s="5">
        <f t="shared" si="1"/>
        <v>1748.6</v>
      </c>
      <c r="I13" s="2"/>
      <c r="J13" s="2"/>
      <c r="K13" s="2"/>
      <c r="L13" s="2"/>
      <c r="M13" s="2"/>
      <c r="N13" s="1"/>
    </row>
    <row r="14" spans="4:14" x14ac:dyDescent="0.75">
      <c r="D14" s="4" t="s">
        <v>13</v>
      </c>
      <c r="E14" s="5">
        <v>2462</v>
      </c>
      <c r="F14" s="5">
        <f t="shared" si="0"/>
        <v>492.40000000000003</v>
      </c>
      <c r="G14" s="5">
        <v>821</v>
      </c>
      <c r="H14" s="5">
        <f t="shared" si="1"/>
        <v>1148.5999999999999</v>
      </c>
      <c r="I14" s="2"/>
      <c r="J14" s="2"/>
      <c r="K14" s="2"/>
      <c r="L14" s="2"/>
      <c r="M14" s="2"/>
      <c r="N14" s="1"/>
    </row>
    <row r="15" spans="4:14" x14ac:dyDescent="0.75">
      <c r="D15" s="4" t="s">
        <v>14</v>
      </c>
      <c r="E15" s="5">
        <v>1964</v>
      </c>
      <c r="F15" s="5">
        <f t="shared" si="0"/>
        <v>392.8</v>
      </c>
      <c r="G15" s="5">
        <v>582</v>
      </c>
      <c r="H15" s="5">
        <f t="shared" si="1"/>
        <v>989.2</v>
      </c>
      <c r="I15" s="2"/>
      <c r="J15" s="2"/>
      <c r="K15" s="2"/>
      <c r="L15" s="2"/>
      <c r="M15" s="2"/>
      <c r="N15" s="1"/>
    </row>
    <row r="16" spans="4:14" x14ac:dyDescent="0.75">
      <c r="D16" s="4" t="s">
        <v>15</v>
      </c>
      <c r="E16" s="5">
        <v>2878</v>
      </c>
      <c r="F16" s="5">
        <f t="shared" si="0"/>
        <v>575.6</v>
      </c>
      <c r="G16" s="5">
        <v>628</v>
      </c>
      <c r="H16" s="5">
        <f t="shared" si="1"/>
        <v>1674.4</v>
      </c>
      <c r="I16" s="2"/>
      <c r="J16" s="2"/>
      <c r="K16" s="2"/>
      <c r="L16" s="2"/>
      <c r="M16" s="2"/>
      <c r="N16" s="1"/>
    </row>
    <row r="17" spans="4:14" x14ac:dyDescent="0.75">
      <c r="D17" s="4" t="s">
        <v>16</v>
      </c>
      <c r="E17" s="5">
        <v>2541</v>
      </c>
      <c r="F17" s="5">
        <f t="shared" si="0"/>
        <v>508.20000000000005</v>
      </c>
      <c r="G17" s="5">
        <v>504</v>
      </c>
      <c r="H17" s="5">
        <f t="shared" si="1"/>
        <v>1528.8</v>
      </c>
      <c r="I17" s="2"/>
      <c r="J17" s="2"/>
      <c r="K17" s="2"/>
      <c r="L17" s="2"/>
      <c r="M17" s="2"/>
      <c r="N17" s="1"/>
    </row>
    <row r="18" spans="4:14" x14ac:dyDescent="0.75">
      <c r="D18" s="4" t="s">
        <v>17</v>
      </c>
      <c r="E18" s="5">
        <v>2643</v>
      </c>
      <c r="F18" s="5">
        <f t="shared" si="0"/>
        <v>528.6</v>
      </c>
      <c r="G18" s="5">
        <v>632</v>
      </c>
      <c r="H18" s="5">
        <f t="shared" si="1"/>
        <v>1482.4</v>
      </c>
      <c r="I18" s="2"/>
      <c r="J18" s="2"/>
      <c r="K18" s="2"/>
      <c r="L18" s="2"/>
      <c r="M18" s="2"/>
      <c r="N18" s="1"/>
    </row>
    <row r="19" spans="4:14" x14ac:dyDescent="0.75">
      <c r="D19" s="2"/>
      <c r="E19" s="2"/>
      <c r="F19" s="2"/>
      <c r="G19" s="4" t="s">
        <v>18</v>
      </c>
      <c r="H19" s="6">
        <f>SUM(H7:H18)</f>
        <v>15874</v>
      </c>
      <c r="I19" s="2"/>
      <c r="J19" s="2"/>
      <c r="K19" s="2"/>
      <c r="L19" s="2"/>
      <c r="M19" s="2"/>
      <c r="N19" s="1"/>
    </row>
  </sheetData>
  <mergeCells count="1">
    <mergeCell ref="E3:N3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79869-61BA-4E65-AB03-573A03FA7DB5}">
  <sheetPr>
    <tabColor rgb="FF7030A0"/>
    <pageSetUpPr autoPageBreaks="0"/>
  </sheetPr>
  <dimension ref="D3:Q18"/>
  <sheetViews>
    <sheetView tabSelected="1" topLeftCell="C1" zoomScaleNormal="100" workbookViewId="0">
      <selection activeCell="D2" sqref="D2"/>
    </sheetView>
  </sheetViews>
  <sheetFormatPr defaultRowHeight="14.75" x14ac:dyDescent="0.75"/>
  <cols>
    <col min="4" max="4" width="21.1796875" bestFit="1" customWidth="1"/>
    <col min="5" max="5" width="8.76953125" customWidth="1"/>
    <col min="6" max="6" width="9.76953125" customWidth="1"/>
    <col min="13" max="13" width="11.5" customWidth="1"/>
    <col min="14" max="14" width="9.1796875" customWidth="1"/>
    <col min="15" max="15" width="11.08984375" customWidth="1"/>
    <col min="16" max="16" width="10.953125" customWidth="1"/>
    <col min="17" max="17" width="12.54296875" customWidth="1"/>
  </cols>
  <sheetData>
    <row r="3" spans="4:17" ht="26" x14ac:dyDescent="0.75">
      <c r="D3" s="2"/>
      <c r="E3" s="2"/>
      <c r="F3" s="2"/>
      <c r="G3" s="10" t="s">
        <v>19</v>
      </c>
      <c r="H3" s="10"/>
      <c r="I3" s="10"/>
      <c r="J3" s="10"/>
      <c r="K3" s="10"/>
      <c r="L3" s="10"/>
      <c r="M3" s="10"/>
      <c r="N3" s="10"/>
      <c r="O3" s="2"/>
      <c r="P3" s="2"/>
      <c r="Q3" s="2"/>
    </row>
    <row r="4" spans="4:17" x14ac:dyDescent="0.75"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4:17" x14ac:dyDescent="0.75">
      <c r="D5" s="2" t="s">
        <v>1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16</v>
      </c>
      <c r="P5" s="2" t="s">
        <v>17</v>
      </c>
      <c r="Q5" s="2" t="s">
        <v>20</v>
      </c>
    </row>
    <row r="6" spans="4:17" x14ac:dyDescent="0.75">
      <c r="D6" s="2" t="s">
        <v>21</v>
      </c>
      <c r="E6" s="5">
        <v>2822.75</v>
      </c>
      <c r="F6" s="5">
        <v>8502.7199999999993</v>
      </c>
      <c r="G6" s="5">
        <v>7503.46</v>
      </c>
      <c r="H6" s="5">
        <v>9268.42</v>
      </c>
      <c r="I6" s="5">
        <v>9135.23</v>
      </c>
      <c r="J6" s="5">
        <v>5823.31</v>
      </c>
      <c r="K6" s="5">
        <v>8279.33</v>
      </c>
      <c r="L6" s="5">
        <v>4423.05</v>
      </c>
      <c r="M6" s="5">
        <v>8479.3700000000008</v>
      </c>
      <c r="N6" s="5">
        <v>9902.0400000000009</v>
      </c>
      <c r="O6" s="5">
        <v>4168.92</v>
      </c>
      <c r="P6" s="5">
        <v>5412.12</v>
      </c>
      <c r="Q6" s="5">
        <f t="shared" ref="Q6:Q16" si="0">SUM(E6:P6)</f>
        <v>83720.72</v>
      </c>
    </row>
    <row r="7" spans="4:17" x14ac:dyDescent="0.75">
      <c r="D7" s="2" t="s">
        <v>22</v>
      </c>
      <c r="E7" s="5">
        <v>72.319999999999993</v>
      </c>
      <c r="F7" s="5">
        <v>175.14999999999998</v>
      </c>
      <c r="G7" s="5">
        <v>161.58999999999997</v>
      </c>
      <c r="H7" s="5">
        <v>192.1</v>
      </c>
      <c r="I7" s="5">
        <v>82.49</v>
      </c>
      <c r="J7" s="5">
        <v>511.88999999999993</v>
      </c>
      <c r="K7" s="5">
        <v>186.45</v>
      </c>
      <c r="L7" s="5">
        <v>116.38999999999999</v>
      </c>
      <c r="M7" s="5">
        <v>181.92999999999998</v>
      </c>
      <c r="N7" s="5">
        <v>249.73</v>
      </c>
      <c r="O7" s="5">
        <v>59.889999999999993</v>
      </c>
      <c r="P7" s="5">
        <v>131.07999999999998</v>
      </c>
      <c r="Q7" s="5">
        <f t="shared" si="0"/>
        <v>2121.0100000000002</v>
      </c>
    </row>
    <row r="8" spans="4:17" x14ac:dyDescent="0.75">
      <c r="D8" s="2" t="s">
        <v>23</v>
      </c>
      <c r="E8" s="5">
        <v>122.16</v>
      </c>
      <c r="F8" s="5">
        <v>87.24</v>
      </c>
      <c r="G8" s="5">
        <v>81.34</v>
      </c>
      <c r="H8" s="5">
        <v>81.28</v>
      </c>
      <c r="I8" s="5">
        <v>82.18</v>
      </c>
      <c r="J8" s="5">
        <v>81.96</v>
      </c>
      <c r="K8" s="5">
        <v>87.32</v>
      </c>
      <c r="L8" s="5">
        <v>82.66</v>
      </c>
      <c r="M8" s="5">
        <v>83.4</v>
      </c>
      <c r="N8" s="5">
        <v>83.34</v>
      </c>
      <c r="O8" s="5">
        <v>83.82</v>
      </c>
      <c r="P8" s="5">
        <v>84.02</v>
      </c>
      <c r="Q8" s="5">
        <f t="shared" si="0"/>
        <v>1040.72</v>
      </c>
    </row>
    <row r="9" spans="4:17" x14ac:dyDescent="0.75">
      <c r="D9" s="4" t="s">
        <v>24</v>
      </c>
      <c r="E9" s="6">
        <f t="shared" ref="E9:P9" si="1">E6+E8</f>
        <v>2944.91</v>
      </c>
      <c r="F9" s="6">
        <f t="shared" si="1"/>
        <v>8589.9599999999991</v>
      </c>
      <c r="G9" s="6">
        <f t="shared" si="1"/>
        <v>7584.8</v>
      </c>
      <c r="H9" s="6">
        <f t="shared" si="1"/>
        <v>9349.7000000000007</v>
      </c>
      <c r="I9" s="6">
        <f t="shared" si="1"/>
        <v>9217.41</v>
      </c>
      <c r="J9" s="6">
        <f t="shared" si="1"/>
        <v>5905.27</v>
      </c>
      <c r="K9" s="6">
        <f t="shared" si="1"/>
        <v>8366.65</v>
      </c>
      <c r="L9" s="6">
        <f t="shared" si="1"/>
        <v>4505.71</v>
      </c>
      <c r="M9" s="6">
        <f t="shared" si="1"/>
        <v>8562.77</v>
      </c>
      <c r="N9" s="6">
        <f t="shared" si="1"/>
        <v>9985.380000000001</v>
      </c>
      <c r="O9" s="6">
        <f t="shared" si="1"/>
        <v>4252.74</v>
      </c>
      <c r="P9" s="6">
        <f t="shared" si="1"/>
        <v>5496.14</v>
      </c>
      <c r="Q9" s="6">
        <f t="shared" si="0"/>
        <v>84761.440000000017</v>
      </c>
    </row>
    <row r="10" spans="4:17" x14ac:dyDescent="0.75">
      <c r="D10" s="2" t="s">
        <v>25</v>
      </c>
      <c r="E10" s="5">
        <v>421</v>
      </c>
      <c r="F10" s="5">
        <v>765</v>
      </c>
      <c r="G10" s="5">
        <v>236</v>
      </c>
      <c r="H10" s="5">
        <v>237</v>
      </c>
      <c r="I10" s="5">
        <v>238</v>
      </c>
      <c r="J10" s="5">
        <v>239</v>
      </c>
      <c r="K10" s="5">
        <v>240</v>
      </c>
      <c r="L10" s="5">
        <v>241</v>
      </c>
      <c r="M10" s="5">
        <v>242</v>
      </c>
      <c r="N10" s="5">
        <v>243</v>
      </c>
      <c r="O10" s="5">
        <v>244</v>
      </c>
      <c r="P10" s="5">
        <v>245</v>
      </c>
      <c r="Q10" s="5">
        <f t="shared" si="0"/>
        <v>3591</v>
      </c>
    </row>
    <row r="11" spans="4:17" x14ac:dyDescent="0.75">
      <c r="D11" s="2" t="s">
        <v>26</v>
      </c>
      <c r="E11" s="5">
        <v>85</v>
      </c>
      <c r="F11" s="5">
        <v>956</v>
      </c>
      <c r="G11" s="5">
        <v>236</v>
      </c>
      <c r="H11" s="5">
        <v>237</v>
      </c>
      <c r="I11" s="5">
        <v>238</v>
      </c>
      <c r="J11" s="5">
        <v>239</v>
      </c>
      <c r="K11" s="5">
        <v>240</v>
      </c>
      <c r="L11" s="5">
        <v>241</v>
      </c>
      <c r="M11" s="5">
        <v>242</v>
      </c>
      <c r="N11" s="5">
        <v>243</v>
      </c>
      <c r="O11" s="5">
        <v>437</v>
      </c>
      <c r="P11" s="5">
        <v>245</v>
      </c>
      <c r="Q11" s="5">
        <f t="shared" si="0"/>
        <v>3639</v>
      </c>
    </row>
    <row r="12" spans="4:17" x14ac:dyDescent="0.75">
      <c r="D12" s="4" t="s">
        <v>27</v>
      </c>
      <c r="E12" s="6">
        <f t="shared" ref="E12:P12" si="2">SUM(E10:E11)</f>
        <v>506</v>
      </c>
      <c r="F12" s="6">
        <f t="shared" si="2"/>
        <v>1721</v>
      </c>
      <c r="G12" s="6">
        <f t="shared" si="2"/>
        <v>472</v>
      </c>
      <c r="H12" s="6">
        <f t="shared" si="2"/>
        <v>474</v>
      </c>
      <c r="I12" s="6">
        <f t="shared" si="2"/>
        <v>476</v>
      </c>
      <c r="J12" s="6">
        <f t="shared" si="2"/>
        <v>478</v>
      </c>
      <c r="K12" s="6">
        <f t="shared" si="2"/>
        <v>480</v>
      </c>
      <c r="L12" s="6">
        <f t="shared" si="2"/>
        <v>482</v>
      </c>
      <c r="M12" s="6">
        <f t="shared" si="2"/>
        <v>484</v>
      </c>
      <c r="N12" s="6">
        <f t="shared" si="2"/>
        <v>486</v>
      </c>
      <c r="O12" s="6">
        <f t="shared" si="2"/>
        <v>681</v>
      </c>
      <c r="P12" s="6">
        <f t="shared" si="2"/>
        <v>490</v>
      </c>
      <c r="Q12" s="6">
        <f t="shared" si="0"/>
        <v>7230</v>
      </c>
    </row>
    <row r="13" spans="4:17" x14ac:dyDescent="0.75">
      <c r="D13" s="2" t="s">
        <v>28</v>
      </c>
      <c r="E13" s="5">
        <v>406.55</v>
      </c>
      <c r="F13" s="5">
        <v>1183.32</v>
      </c>
      <c r="G13" s="5">
        <v>408.28</v>
      </c>
      <c r="H13" s="5">
        <v>410.01</v>
      </c>
      <c r="I13" s="5">
        <v>411.74</v>
      </c>
      <c r="J13" s="5">
        <v>413.46999999999997</v>
      </c>
      <c r="K13" s="5">
        <v>415.2</v>
      </c>
      <c r="L13" s="5">
        <v>416.93</v>
      </c>
      <c r="M13" s="5">
        <v>418.65999999999997</v>
      </c>
      <c r="N13" s="5">
        <v>420.39</v>
      </c>
      <c r="O13" s="5">
        <v>422.12</v>
      </c>
      <c r="P13" s="5">
        <v>1179.8599999999999</v>
      </c>
      <c r="Q13" s="5">
        <f t="shared" si="0"/>
        <v>6506.5299999999988</v>
      </c>
    </row>
    <row r="14" spans="4:17" x14ac:dyDescent="0.75">
      <c r="D14" s="2" t="s">
        <v>29</v>
      </c>
      <c r="E14" s="5">
        <v>175</v>
      </c>
      <c r="F14" s="5">
        <v>652</v>
      </c>
      <c r="G14" s="5">
        <v>236</v>
      </c>
      <c r="H14" s="5">
        <v>237</v>
      </c>
      <c r="I14" s="5">
        <v>238</v>
      </c>
      <c r="J14" s="5">
        <v>239</v>
      </c>
      <c r="K14" s="5">
        <v>240</v>
      </c>
      <c r="L14" s="5">
        <v>241</v>
      </c>
      <c r="M14" s="5">
        <v>242</v>
      </c>
      <c r="N14" s="5">
        <v>243</v>
      </c>
      <c r="O14" s="5">
        <v>244</v>
      </c>
      <c r="P14" s="5">
        <v>245</v>
      </c>
      <c r="Q14" s="5">
        <f t="shared" si="0"/>
        <v>3232</v>
      </c>
    </row>
    <row r="15" spans="4:17" x14ac:dyDescent="0.75">
      <c r="D15" s="4" t="s">
        <v>30</v>
      </c>
      <c r="E15" s="6">
        <f t="shared" ref="E15:P15" si="3">SUM(E13:E14)</f>
        <v>581.54999999999995</v>
      </c>
      <c r="F15" s="6">
        <f t="shared" si="3"/>
        <v>1835.32</v>
      </c>
      <c r="G15" s="6">
        <f t="shared" si="3"/>
        <v>644.28</v>
      </c>
      <c r="H15" s="6">
        <f t="shared" si="3"/>
        <v>647.01</v>
      </c>
      <c r="I15" s="6">
        <f t="shared" si="3"/>
        <v>649.74</v>
      </c>
      <c r="J15" s="6">
        <f t="shared" si="3"/>
        <v>652.47</v>
      </c>
      <c r="K15" s="6">
        <f t="shared" si="3"/>
        <v>655.20000000000005</v>
      </c>
      <c r="L15" s="6">
        <f t="shared" si="3"/>
        <v>657.93000000000006</v>
      </c>
      <c r="M15" s="6">
        <f t="shared" si="3"/>
        <v>660.66</v>
      </c>
      <c r="N15" s="6">
        <f t="shared" si="3"/>
        <v>663.39</v>
      </c>
      <c r="O15" s="6">
        <f t="shared" si="3"/>
        <v>666.12</v>
      </c>
      <c r="P15" s="6">
        <f t="shared" si="3"/>
        <v>1424.86</v>
      </c>
      <c r="Q15" s="6">
        <f t="shared" si="0"/>
        <v>9738.5300000000007</v>
      </c>
    </row>
    <row r="16" spans="4:17" x14ac:dyDescent="0.75">
      <c r="D16" s="4" t="s">
        <v>31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f t="shared" si="0"/>
        <v>0</v>
      </c>
    </row>
    <row r="17" spans="4:17" x14ac:dyDescent="0.75">
      <c r="D17" s="4" t="s">
        <v>32</v>
      </c>
      <c r="E17" s="6">
        <f t="shared" ref="E17:P17" si="4">((E9-E12)-E15)-E16</f>
        <v>1857.36</v>
      </c>
      <c r="F17" s="6">
        <f t="shared" si="4"/>
        <v>5033.6399999999994</v>
      </c>
      <c r="G17" s="6">
        <f t="shared" si="4"/>
        <v>6468.52</v>
      </c>
      <c r="H17" s="6">
        <f t="shared" si="4"/>
        <v>8228.69</v>
      </c>
      <c r="I17" s="6">
        <f t="shared" si="4"/>
        <v>8091.67</v>
      </c>
      <c r="J17" s="6">
        <f t="shared" si="4"/>
        <v>4774.8</v>
      </c>
      <c r="K17" s="6">
        <f t="shared" si="4"/>
        <v>7231.45</v>
      </c>
      <c r="L17" s="6">
        <f t="shared" si="4"/>
        <v>3365.7799999999997</v>
      </c>
      <c r="M17" s="6">
        <f t="shared" si="4"/>
        <v>7418.1100000000006</v>
      </c>
      <c r="N17" s="6">
        <f t="shared" si="4"/>
        <v>8835.9900000000016</v>
      </c>
      <c r="O17" s="6">
        <f t="shared" si="4"/>
        <v>2905.62</v>
      </c>
      <c r="P17" s="6">
        <f t="shared" si="4"/>
        <v>3581.2800000000007</v>
      </c>
      <c r="Q17" s="6">
        <f>(Q9-Q12)-Q15</f>
        <v>67792.910000000018</v>
      </c>
    </row>
    <row r="18" spans="4:17" x14ac:dyDescent="0.75">
      <c r="D18" s="4" t="s">
        <v>33</v>
      </c>
      <c r="E18" s="6">
        <f t="shared" ref="E18:Q18" si="5">E9-E17</f>
        <v>1087.55</v>
      </c>
      <c r="F18" s="6">
        <f t="shared" si="5"/>
        <v>3556.3199999999997</v>
      </c>
      <c r="G18" s="6">
        <f t="shared" si="5"/>
        <v>1116.2799999999997</v>
      </c>
      <c r="H18" s="6">
        <f t="shared" si="5"/>
        <v>1121.0100000000002</v>
      </c>
      <c r="I18" s="6">
        <f t="shared" si="5"/>
        <v>1125.7399999999998</v>
      </c>
      <c r="J18" s="6">
        <f t="shared" si="5"/>
        <v>1130.4700000000003</v>
      </c>
      <c r="K18" s="6">
        <f t="shared" si="5"/>
        <v>1135.1999999999998</v>
      </c>
      <c r="L18" s="6">
        <f t="shared" si="5"/>
        <v>1139.9300000000003</v>
      </c>
      <c r="M18" s="6">
        <f t="shared" si="5"/>
        <v>1144.6599999999999</v>
      </c>
      <c r="N18" s="6">
        <f t="shared" si="5"/>
        <v>1149.3899999999994</v>
      </c>
      <c r="O18" s="6">
        <f t="shared" si="5"/>
        <v>1347.12</v>
      </c>
      <c r="P18" s="6">
        <f t="shared" si="5"/>
        <v>1914.8599999999997</v>
      </c>
      <c r="Q18" s="6">
        <f t="shared" si="5"/>
        <v>16968.53</v>
      </c>
    </row>
  </sheetData>
  <mergeCells count="1">
    <mergeCell ref="G3:N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Income</vt:lpstr>
      <vt:lpstr>eBay Profit Loss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rig-9</dc:creator>
  <cp:lastModifiedBy>rig-9</cp:lastModifiedBy>
  <cp:lastPrinted>2022-04-13T11:22:37Z</cp:lastPrinted>
  <dcterms:created xsi:type="dcterms:W3CDTF">2022-04-13T11:16:17Z</dcterms:created>
  <dcterms:modified xsi:type="dcterms:W3CDTF">2022-04-15T15:24:00Z</dcterms:modified>
</cp:coreProperties>
</file>